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520" windowHeight="11640" activeTab="1"/>
  </bookViews>
  <sheets>
    <sheet name="EK-1A İNDİRİMLİ" sheetId="1" r:id="rId1"/>
    <sheet name="EK-1B SATIŞA AÇILAN" sheetId="2" r:id="rId2"/>
  </sheets>
  <calcPr calcId="145621"/>
</workbook>
</file>

<file path=xl/calcChain.xml><?xml version="1.0" encoding="utf-8"?>
<calcChain xmlns="http://schemas.openxmlformats.org/spreadsheetml/2006/main">
  <c r="F42" i="2" l="1"/>
  <c r="F62" i="2" l="1"/>
  <c r="F60" i="2"/>
  <c r="F47" i="2"/>
  <c r="F45" i="2"/>
  <c r="F37" i="2"/>
  <c r="F34" i="2"/>
  <c r="F32" i="2"/>
  <c r="F30" i="2"/>
  <c r="F18" i="2"/>
  <c r="F10" i="2"/>
  <c r="F48" i="1"/>
  <c r="F45" i="1"/>
  <c r="F38" i="1"/>
  <c r="F49" i="1" s="1"/>
  <c r="F34" i="1"/>
  <c r="F32" i="1"/>
  <c r="F28" i="1"/>
  <c r="F24" i="1"/>
  <c r="F9" i="1"/>
  <c r="F7" i="1"/>
  <c r="F35" i="1" l="1"/>
  <c r="F50" i="1" s="1"/>
  <c r="F63" i="2"/>
</calcChain>
</file>

<file path=xl/sharedStrings.xml><?xml version="1.0" encoding="utf-8"?>
<sst xmlns="http://schemas.openxmlformats.org/spreadsheetml/2006/main" count="220" uniqueCount="92">
  <si>
    <t>EK-1A</t>
  </si>
  <si>
    <t xml:space="preserve"> SATIŞA AÇILAN İLAVE STOKLAR</t>
  </si>
  <si>
    <t>İŞYERİ</t>
  </si>
  <si>
    <t>DEPO DURUMU</t>
  </si>
  <si>
    <t>MAHSUL YILI</t>
  </si>
  <si>
    <t>ÜRÜN KODU</t>
  </si>
  <si>
    <t>MİKTAR(TON)</t>
  </si>
  <si>
    <t>AÇIK</t>
  </si>
  <si>
    <t>ŞUBE TOPLAMI</t>
  </si>
  <si>
    <t>ERZURUM</t>
  </si>
  <si>
    <t>HORASAN AA</t>
  </si>
  <si>
    <t>KAPALI</t>
  </si>
  <si>
    <t>DİYARBAKIR</t>
  </si>
  <si>
    <t>MERMER AA</t>
  </si>
  <si>
    <t>ŞENYURT AA</t>
  </si>
  <si>
    <t xml:space="preserve"> ŞUBE TOPLAMI</t>
  </si>
  <si>
    <t>AKŞEHİR</t>
  </si>
  <si>
    <t>ESKİŞEHİR</t>
  </si>
  <si>
    <t xml:space="preserve">ÇİFTELER </t>
  </si>
  <si>
    <t>YERKÖY</t>
  </si>
  <si>
    <t>SARIKAYA AA</t>
  </si>
  <si>
    <t>TOPLAM EKMEKLİK</t>
  </si>
  <si>
    <t>DOĞANKENT AA</t>
  </si>
  <si>
    <t>TOPLAM MAKARNALIK</t>
  </si>
  <si>
    <t>GENEL TOPLAM</t>
  </si>
  <si>
    <t>EK-1B</t>
  </si>
  <si>
    <t>ŞUBESİ</t>
  </si>
  <si>
    <t>TOPLAM MİKTAR(TON)</t>
  </si>
  <si>
    <t>BATMAN</t>
  </si>
  <si>
    <t>KURTALAN AA</t>
  </si>
  <si>
    <t>KONYA</t>
  </si>
  <si>
    <t>ŞANLIURFA</t>
  </si>
  <si>
    <t>TK LİDAŞ VİRANŞEHİR</t>
  </si>
  <si>
    <t>DERİK TE</t>
  </si>
  <si>
    <t>ÇÖLTEPE TE</t>
  </si>
  <si>
    <t xml:space="preserve">ERGANİ TE </t>
  </si>
  <si>
    <t>SİVRİHİSAR</t>
  </si>
  <si>
    <t>SARAY TE</t>
  </si>
  <si>
    <t>KAYSERİ</t>
  </si>
  <si>
    <t>ÇANDIR GAM</t>
  </si>
  <si>
    <t>KAPALI KİRALIK</t>
  </si>
  <si>
    <t>SİLOPİ GAM</t>
  </si>
  <si>
    <t>OSMANPAŞA TE</t>
  </si>
  <si>
    <t xml:space="preserve">YUNAK </t>
  </si>
  <si>
    <t>MARDİN TARIM (LİDAŞ)</t>
  </si>
  <si>
    <t>CEMAŞ TARIM (LİDAŞ)</t>
  </si>
  <si>
    <t>UNSAN TARIM (LİDAŞ)</t>
  </si>
  <si>
    <t>KIZILTEPE AGRO (LİDAŞ)</t>
  </si>
  <si>
    <t>ADANA</t>
  </si>
  <si>
    <t>ÇORUM</t>
  </si>
  <si>
    <t>BAĞLAR AJANS</t>
  </si>
  <si>
    <t>TEPE T.E</t>
  </si>
  <si>
    <t>ÇINAR</t>
  </si>
  <si>
    <t>EDİRNE</t>
  </si>
  <si>
    <t>EDİAŞ</t>
  </si>
  <si>
    <t>KIRIKKALE</t>
  </si>
  <si>
    <t>MERSİN</t>
  </si>
  <si>
    <t>TİRYAKİ LİDAŞ</t>
  </si>
  <si>
    <t>SUNGURLU</t>
  </si>
  <si>
    <t>GÜZEL LİDAŞ</t>
  </si>
  <si>
    <t>KONYA TARIM ÜRÜNLERİ</t>
  </si>
  <si>
    <t>RANA TARIM</t>
  </si>
  <si>
    <t>SARAÇ LİDAŞ</t>
  </si>
  <si>
    <t>HEKİMOĞLU TARIM</t>
  </si>
  <si>
    <t>KAİNAT LİDAŞ KULU</t>
  </si>
  <si>
    <t>ALTILAR TARIM ÜRÜNLERİ</t>
  </si>
  <si>
    <t>ŞİMALA TARIM ÜRÜNLERİ</t>
  </si>
  <si>
    <t>KONAGRO LİDAŞ</t>
  </si>
  <si>
    <t>TK SİVRİHİSAR LİDAŞ</t>
  </si>
  <si>
    <t>TK KAYMAZ LİDAŞ</t>
  </si>
  <si>
    <t xml:space="preserve">TOPRAK TARIM KADINHANI </t>
  </si>
  <si>
    <t>ADANA TİCARET BORSASI</t>
  </si>
  <si>
    <t>KÖSEOĞLU LİDAŞ</t>
  </si>
  <si>
    <t>ÖZEKİZLER LİDAŞ</t>
  </si>
  <si>
    <t>NERGİZLER LİDAŞ</t>
  </si>
  <si>
    <t>AKGÜLLER LİDAŞ</t>
  </si>
  <si>
    <t>SANDIKÇI LİDAŞ</t>
  </si>
  <si>
    <t>1212</t>
  </si>
  <si>
    <t>1213</t>
  </si>
  <si>
    <t>GAZİANTEP</t>
  </si>
  <si>
    <t>TK LİDAŞ</t>
  </si>
  <si>
    <t>ÖZMEN</t>
  </si>
  <si>
    <t>SAFİRTAŞ</t>
  </si>
  <si>
    <t>TİRYAKİ</t>
  </si>
  <si>
    <t>GK LİDAŞ</t>
  </si>
  <si>
    <t>YERKÖY MYSİLO</t>
  </si>
  <si>
    <t>ŞEFAATLİ MYSİLO</t>
  </si>
  <si>
    <t xml:space="preserve">TOPLAM EKMEKLİK BUĞDAY </t>
  </si>
  <si>
    <t>POLATLI</t>
  </si>
  <si>
    <t>TMO-TOBB LİDAŞ</t>
  </si>
  <si>
    <t>PTB LİDAŞ</t>
  </si>
  <si>
    <t>SATIŞA AÇILAN 2018 MAHSULÜ ELÜS STOKLARI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</si>
</sst>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T_L_-;\-* #,##0.00\ _T_L_-;_-* &quot;-&quot;??\ _T_L_-;_-@_-"/>
    <numFmt numFmtId="164" formatCode="_-* #,##0.00\ _₺_-;\-* #,##0.00\ _₺_-;_-* &quot;-&quot;??\ _₺_-;_-@_-"/>
    <numFmt numFmtId="165" formatCode="_-* #,##0\ _T_L_-;\-* #,##0\ _T_L_-;_-* &quot;-&quot;??\ _T_L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sz val="13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b/>
      <sz val="13"/>
      <color theme="1"/>
      <name val="Calibri"/>
      <family val="2"/>
      <charset val="162"/>
      <scheme val="minor"/>
    </font>
    <font>
      <b/>
      <sz val="12"/>
      <color theme="1"/>
      <name val="Arial"/>
      <family val="2"/>
      <charset val="162"/>
    </font>
    <font>
      <sz val="11"/>
      <color rgb="FFFF0000"/>
      <name val="Arial"/>
      <family val="2"/>
      <charset val="162"/>
    </font>
    <font>
      <sz val="13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3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8" fillId="0" borderId="0" xfId="0" applyFont="1"/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19" xfId="0" applyFont="1" applyFill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8" fillId="0" borderId="0" xfId="0" applyFont="1" applyFill="1" applyAlignment="1">
      <alignment vertical="center"/>
    </xf>
    <xf numFmtId="3" fontId="6" fillId="0" borderId="20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165" fontId="5" fillId="2" borderId="4" xfId="1" applyNumberFormat="1" applyFont="1" applyFill="1" applyBorder="1"/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/>
    </xf>
    <xf numFmtId="165" fontId="5" fillId="2" borderId="25" xfId="0" applyNumberFormat="1" applyFont="1" applyFill="1" applyBorder="1" applyAlignment="1"/>
    <xf numFmtId="0" fontId="6" fillId="2" borderId="5" xfId="0" applyFont="1" applyFill="1" applyBorder="1" applyAlignment="1">
      <alignment horizontal="center"/>
    </xf>
    <xf numFmtId="165" fontId="6" fillId="2" borderId="6" xfId="1" applyNumberFormat="1" applyFont="1" applyFill="1" applyBorder="1"/>
    <xf numFmtId="0" fontId="5" fillId="2" borderId="3" xfId="0" applyFont="1" applyFill="1" applyBorder="1"/>
    <xf numFmtId="0" fontId="6" fillId="2" borderId="11" xfId="0" applyFont="1" applyFill="1" applyBorder="1" applyAlignment="1"/>
    <xf numFmtId="0" fontId="6" fillId="2" borderId="11" xfId="0" applyFont="1" applyFill="1" applyBorder="1" applyAlignment="1">
      <alignment horizontal="center"/>
    </xf>
    <xf numFmtId="165" fontId="6" fillId="2" borderId="26" xfId="0" applyNumberFormat="1" applyFont="1" applyFill="1" applyBorder="1" applyAlignment="1"/>
    <xf numFmtId="0" fontId="5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165" fontId="5" fillId="2" borderId="24" xfId="1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5" fontId="5" fillId="2" borderId="25" xfId="1" applyNumberFormat="1" applyFont="1" applyFill="1" applyBorder="1" applyAlignment="1">
      <alignment vertical="center"/>
    </xf>
    <xf numFmtId="165" fontId="10" fillId="2" borderId="25" xfId="1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165" fontId="5" fillId="2" borderId="4" xfId="0" applyNumberFormat="1" applyFont="1" applyFill="1" applyBorder="1" applyAlignment="1">
      <alignment vertical="center"/>
    </xf>
    <xf numFmtId="165" fontId="5" fillId="2" borderId="25" xfId="0" applyNumberFormat="1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165" fontId="6" fillId="2" borderId="26" xfId="0" applyNumberFormat="1" applyFont="1" applyFill="1" applyBorder="1" applyAlignment="1">
      <alignment vertical="center"/>
    </xf>
    <xf numFmtId="165" fontId="5" fillId="2" borderId="2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/>
    <xf numFmtId="0" fontId="6" fillId="2" borderId="17" xfId="0" applyFont="1" applyFill="1" applyBorder="1"/>
    <xf numFmtId="165" fontId="6" fillId="2" borderId="18" xfId="0" applyNumberFormat="1" applyFont="1" applyFill="1" applyBorder="1"/>
    <xf numFmtId="0" fontId="5" fillId="2" borderId="0" xfId="0" applyFont="1" applyFill="1" applyBorder="1" applyAlignment="1">
      <alignment horizontal="center" vertical="center" textRotation="90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165" fontId="6" fillId="2" borderId="0" xfId="0" applyNumberFormat="1" applyFont="1" applyFill="1" applyBorder="1"/>
    <xf numFmtId="0" fontId="5" fillId="2" borderId="15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vertical="center"/>
    </xf>
    <xf numFmtId="165" fontId="5" fillId="2" borderId="4" xfId="0" applyNumberFormat="1" applyFont="1" applyFill="1" applyBorder="1"/>
    <xf numFmtId="0" fontId="5" fillId="2" borderId="14" xfId="0" applyFont="1" applyFill="1" applyBorder="1" applyAlignment="1">
      <alignment vertical="center" wrapText="1"/>
    </xf>
    <xf numFmtId="0" fontId="6" fillId="2" borderId="11" xfId="0" applyFont="1" applyFill="1" applyBorder="1"/>
    <xf numFmtId="165" fontId="6" fillId="2" borderId="26" xfId="0" applyNumberFormat="1" applyFont="1" applyFill="1" applyBorder="1"/>
    <xf numFmtId="0" fontId="5" fillId="2" borderId="9" xfId="0" applyFont="1" applyFill="1" applyBorder="1" applyAlignment="1">
      <alignment horizontal="center"/>
    </xf>
    <xf numFmtId="165" fontId="5" fillId="2" borderId="25" xfId="1" applyNumberFormat="1" applyFont="1" applyFill="1" applyBorder="1"/>
    <xf numFmtId="0" fontId="5" fillId="2" borderId="9" xfId="0" applyFont="1" applyFill="1" applyBorder="1"/>
    <xf numFmtId="0" fontId="5" fillId="0" borderId="3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3" fontId="5" fillId="0" borderId="25" xfId="0" applyNumberFormat="1" applyFont="1" applyFill="1" applyBorder="1" applyAlignment="1">
      <alignment horizontal="right" vertical="center" wrapText="1"/>
    </xf>
    <xf numFmtId="3" fontId="5" fillId="0" borderId="25" xfId="1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right" vertical="center" wrapText="1"/>
    </xf>
    <xf numFmtId="3" fontId="5" fillId="0" borderId="4" xfId="1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horizontal="right" vertical="center"/>
    </xf>
    <xf numFmtId="3" fontId="6" fillId="0" borderId="26" xfId="1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3" fontId="5" fillId="0" borderId="4" xfId="0" applyNumberFormat="1" applyFont="1" applyFill="1" applyBorder="1" applyAlignment="1">
      <alignment vertical="center"/>
    </xf>
    <xf numFmtId="3" fontId="6" fillId="0" borderId="2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textRotation="90" wrapText="1"/>
    </xf>
    <xf numFmtId="0" fontId="6" fillId="2" borderId="19" xfId="0" applyFont="1" applyFill="1" applyBorder="1" applyAlignment="1"/>
    <xf numFmtId="0" fontId="6" fillId="2" borderId="19" xfId="0" applyFont="1" applyFill="1" applyBorder="1" applyAlignment="1">
      <alignment horizontal="center"/>
    </xf>
    <xf numFmtId="0" fontId="6" fillId="2" borderId="19" xfId="0" applyFont="1" applyFill="1" applyBorder="1"/>
    <xf numFmtId="165" fontId="6" fillId="2" borderId="20" xfId="0" applyNumberFormat="1" applyFont="1" applyFill="1" applyBorder="1"/>
    <xf numFmtId="0" fontId="6" fillId="0" borderId="15" xfId="0" applyFont="1" applyFill="1" applyBorder="1" applyAlignment="1">
      <alignment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/>
    </xf>
    <xf numFmtId="165" fontId="10" fillId="2" borderId="6" xfId="1" applyNumberFormat="1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/>
    </xf>
    <xf numFmtId="165" fontId="10" fillId="2" borderId="25" xfId="0" applyNumberFormat="1" applyFont="1" applyFill="1" applyBorder="1" applyAlignment="1">
      <alignment vertical="center"/>
    </xf>
    <xf numFmtId="0" fontId="12" fillId="2" borderId="11" xfId="0" applyFont="1" applyFill="1" applyBorder="1" applyAlignment="1"/>
    <xf numFmtId="0" fontId="12" fillId="2" borderId="17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 vertical="center"/>
    </xf>
    <xf numFmtId="165" fontId="12" fillId="2" borderId="18" xfId="0" applyNumberFormat="1" applyFont="1" applyFill="1" applyBorder="1" applyAlignment="1">
      <alignment vertical="center"/>
    </xf>
    <xf numFmtId="0" fontId="10" fillId="2" borderId="13" xfId="0" applyFont="1" applyFill="1" applyBorder="1" applyAlignment="1">
      <alignment horizontal="center" vertical="center"/>
    </xf>
    <xf numFmtId="165" fontId="10" fillId="2" borderId="24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/>
    </xf>
    <xf numFmtId="3" fontId="6" fillId="0" borderId="6" xfId="1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3" fontId="5" fillId="0" borderId="24" xfId="1" applyNumberFormat="1" applyFont="1" applyFill="1" applyBorder="1" applyAlignment="1">
      <alignment vertical="center"/>
    </xf>
    <xf numFmtId="0" fontId="6" fillId="2" borderId="14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6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right" vertical="center"/>
    </xf>
    <xf numFmtId="0" fontId="6" fillId="0" borderId="22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</cellXfs>
  <cellStyles count="3">
    <cellStyle name="Normal" xfId="0" builtinId="0"/>
    <cellStyle name="Virgül 2" xfId="1"/>
    <cellStyle name="Virgü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50"/>
  <sheetViews>
    <sheetView zoomScaleNormal="100" workbookViewId="0">
      <selection activeCell="I31" sqref="I31"/>
    </sheetView>
  </sheetViews>
  <sheetFormatPr defaultRowHeight="14.25" x14ac:dyDescent="0.2"/>
  <cols>
    <col min="1" max="1" width="18.85546875" style="1" customWidth="1"/>
    <col min="2" max="2" width="35.28515625" style="1" customWidth="1"/>
    <col min="3" max="3" width="24.28515625" style="2" customWidth="1"/>
    <col min="4" max="4" width="14.5703125" style="2" customWidth="1"/>
    <col min="5" max="5" width="13.42578125" style="1" customWidth="1"/>
    <col min="6" max="6" width="19.28515625" style="1" customWidth="1"/>
    <col min="7" max="16384" width="9.140625" style="1"/>
  </cols>
  <sheetData>
    <row r="1" spans="1:14" ht="15" x14ac:dyDescent="0.25">
      <c r="F1" s="3" t="s">
        <v>0</v>
      </c>
    </row>
    <row r="2" spans="1:14" ht="18" customHeight="1" thickBot="1" x14ac:dyDescent="0.25">
      <c r="A2" s="135" t="s">
        <v>1</v>
      </c>
      <c r="B2" s="135"/>
      <c r="C2" s="135"/>
      <c r="D2" s="135"/>
      <c r="E2" s="135"/>
      <c r="F2" s="136"/>
    </row>
    <row r="3" spans="1:14" ht="21.75" customHeight="1" x14ac:dyDescent="0.2">
      <c r="A3" s="137"/>
      <c r="B3" s="139" t="s">
        <v>2</v>
      </c>
      <c r="C3" s="141" t="s">
        <v>3</v>
      </c>
      <c r="D3" s="143" t="s">
        <v>4</v>
      </c>
      <c r="E3" s="143" t="s">
        <v>5</v>
      </c>
      <c r="F3" s="145" t="s">
        <v>6</v>
      </c>
    </row>
    <row r="4" spans="1:14" ht="24.75" customHeight="1" thickBot="1" x14ac:dyDescent="0.25">
      <c r="A4" s="138"/>
      <c r="B4" s="140"/>
      <c r="C4" s="142"/>
      <c r="D4" s="144"/>
      <c r="E4" s="144"/>
      <c r="F4" s="146"/>
    </row>
    <row r="5" spans="1:14" s="10" customFormat="1" ht="15.75" customHeight="1" x14ac:dyDescent="0.25">
      <c r="A5" s="150" t="s">
        <v>28</v>
      </c>
      <c r="B5" s="154" t="s">
        <v>29</v>
      </c>
      <c r="C5" s="29" t="s">
        <v>7</v>
      </c>
      <c r="D5" s="30">
        <v>2016</v>
      </c>
      <c r="E5" s="30">
        <v>1264</v>
      </c>
      <c r="F5" s="31">
        <v>4509</v>
      </c>
    </row>
    <row r="6" spans="1:14" s="10" customFormat="1" ht="16.5" x14ac:dyDescent="0.25">
      <c r="A6" s="151"/>
      <c r="B6" s="155"/>
      <c r="C6" s="32" t="s">
        <v>7</v>
      </c>
      <c r="D6" s="33">
        <v>2016</v>
      </c>
      <c r="E6" s="33">
        <v>1274</v>
      </c>
      <c r="F6" s="34">
        <v>297</v>
      </c>
    </row>
    <row r="7" spans="1:14" s="14" customFormat="1" ht="17.25" thickBot="1" x14ac:dyDescent="0.3">
      <c r="A7" s="152"/>
      <c r="B7" s="153" t="s">
        <v>8</v>
      </c>
      <c r="C7" s="153"/>
      <c r="D7" s="35"/>
      <c r="E7" s="35"/>
      <c r="F7" s="36">
        <f>SUM(F5:F6)</f>
        <v>4806</v>
      </c>
      <c r="I7" s="17"/>
      <c r="J7" s="17"/>
      <c r="K7" s="17"/>
      <c r="L7" s="17"/>
      <c r="M7" s="17"/>
      <c r="N7" s="17"/>
    </row>
    <row r="8" spans="1:14" ht="19.5" customHeight="1" x14ac:dyDescent="0.25">
      <c r="A8" s="147" t="s">
        <v>9</v>
      </c>
      <c r="B8" s="37" t="s">
        <v>10</v>
      </c>
      <c r="C8" s="30" t="s">
        <v>11</v>
      </c>
      <c r="D8" s="30">
        <v>2016</v>
      </c>
      <c r="E8" s="30">
        <v>1373</v>
      </c>
      <c r="F8" s="31">
        <v>661</v>
      </c>
    </row>
    <row r="9" spans="1:14" s="8" customFormat="1" ht="19.5" customHeight="1" thickBot="1" x14ac:dyDescent="0.3">
      <c r="A9" s="149"/>
      <c r="B9" s="38" t="s">
        <v>8</v>
      </c>
      <c r="C9" s="39"/>
      <c r="D9" s="39"/>
      <c r="E9" s="38"/>
      <c r="F9" s="40">
        <f>SUM(F8)</f>
        <v>661</v>
      </c>
    </row>
    <row r="10" spans="1:14" s="10" customFormat="1" ht="19.5" customHeight="1" x14ac:dyDescent="0.25">
      <c r="A10" s="130" t="s">
        <v>12</v>
      </c>
      <c r="B10" s="41" t="s">
        <v>13</v>
      </c>
      <c r="C10" s="42" t="s">
        <v>40</v>
      </c>
      <c r="D10" s="43">
        <v>2016</v>
      </c>
      <c r="E10" s="43">
        <v>1274</v>
      </c>
      <c r="F10" s="44">
        <v>21211</v>
      </c>
      <c r="G10" s="11"/>
      <c r="H10" s="11"/>
      <c r="I10" s="12"/>
      <c r="J10" s="11"/>
      <c r="K10" s="11"/>
      <c r="L10" s="11"/>
    </row>
    <row r="11" spans="1:14" s="10" customFormat="1" ht="19.5" customHeight="1" x14ac:dyDescent="0.25">
      <c r="A11" s="131"/>
      <c r="B11" s="45" t="s">
        <v>13</v>
      </c>
      <c r="C11" s="46" t="s">
        <v>40</v>
      </c>
      <c r="D11" s="47">
        <v>2017</v>
      </c>
      <c r="E11" s="47">
        <v>1274</v>
      </c>
      <c r="F11" s="48">
        <v>8874</v>
      </c>
      <c r="G11" s="11"/>
      <c r="H11" s="11"/>
      <c r="I11" s="11"/>
      <c r="J11" s="11"/>
      <c r="K11" s="11"/>
      <c r="L11" s="11"/>
    </row>
    <row r="12" spans="1:14" s="10" customFormat="1" ht="19.5" customHeight="1" x14ac:dyDescent="0.25">
      <c r="A12" s="131"/>
      <c r="B12" s="45" t="s">
        <v>13</v>
      </c>
      <c r="C12" s="46" t="s">
        <v>40</v>
      </c>
      <c r="D12" s="47">
        <v>2018</v>
      </c>
      <c r="E12" s="47">
        <v>1223</v>
      </c>
      <c r="F12" s="49">
        <v>2640</v>
      </c>
      <c r="G12" s="11"/>
      <c r="H12" s="11"/>
      <c r="I12" s="12"/>
      <c r="J12" s="11"/>
      <c r="K12" s="11"/>
      <c r="L12" s="11"/>
    </row>
    <row r="13" spans="1:14" s="10" customFormat="1" ht="19.5" customHeight="1" x14ac:dyDescent="0.25">
      <c r="A13" s="131"/>
      <c r="B13" s="50" t="s">
        <v>14</v>
      </c>
      <c r="C13" s="46" t="s">
        <v>11</v>
      </c>
      <c r="D13" s="47">
        <v>2018</v>
      </c>
      <c r="E13" s="47">
        <v>1213</v>
      </c>
      <c r="F13" s="48">
        <v>2887</v>
      </c>
      <c r="G13" s="11"/>
      <c r="H13" s="11"/>
      <c r="I13" s="11"/>
      <c r="J13" s="11"/>
      <c r="K13" s="11"/>
      <c r="L13" s="11"/>
    </row>
    <row r="14" spans="1:14" s="10" customFormat="1" ht="19.5" customHeight="1" x14ac:dyDescent="0.25">
      <c r="A14" s="131"/>
      <c r="B14" s="51" t="s">
        <v>41</v>
      </c>
      <c r="C14" s="46" t="s">
        <v>7</v>
      </c>
      <c r="D14" s="47">
        <v>2018</v>
      </c>
      <c r="E14" s="47">
        <v>1213</v>
      </c>
      <c r="F14" s="48">
        <v>3292</v>
      </c>
    </row>
    <row r="15" spans="1:14" s="10" customFormat="1" ht="19.5" customHeight="1" x14ac:dyDescent="0.25">
      <c r="A15" s="131"/>
      <c r="B15" s="51" t="s">
        <v>41</v>
      </c>
      <c r="C15" s="46" t="s">
        <v>7</v>
      </c>
      <c r="D15" s="47">
        <v>2018</v>
      </c>
      <c r="E15" s="47">
        <v>1223</v>
      </c>
      <c r="F15" s="48">
        <v>232</v>
      </c>
    </row>
    <row r="16" spans="1:14" s="10" customFormat="1" ht="19.5" customHeight="1" x14ac:dyDescent="0.25">
      <c r="A16" s="131"/>
      <c r="B16" s="50" t="s">
        <v>35</v>
      </c>
      <c r="C16" s="46" t="s">
        <v>7</v>
      </c>
      <c r="D16" s="47">
        <v>2016</v>
      </c>
      <c r="E16" s="47">
        <v>1373</v>
      </c>
      <c r="F16" s="48">
        <v>466</v>
      </c>
    </row>
    <row r="17" spans="1:6" s="10" customFormat="1" ht="19.5" customHeight="1" x14ac:dyDescent="0.25">
      <c r="A17" s="131"/>
      <c r="B17" s="50" t="s">
        <v>34</v>
      </c>
      <c r="C17" s="46" t="s">
        <v>7</v>
      </c>
      <c r="D17" s="47">
        <v>2016</v>
      </c>
      <c r="E17" s="47">
        <v>1273</v>
      </c>
      <c r="F17" s="48">
        <v>198</v>
      </c>
    </row>
    <row r="18" spans="1:6" s="10" customFormat="1" ht="19.5" customHeight="1" x14ac:dyDescent="0.25">
      <c r="A18" s="131"/>
      <c r="B18" s="50" t="s">
        <v>33</v>
      </c>
      <c r="C18" s="46" t="s">
        <v>7</v>
      </c>
      <c r="D18" s="47">
        <v>2018</v>
      </c>
      <c r="E18" s="47">
        <v>1223</v>
      </c>
      <c r="F18" s="48">
        <v>54</v>
      </c>
    </row>
    <row r="19" spans="1:6" s="10" customFormat="1" ht="19.5" customHeight="1" x14ac:dyDescent="0.25">
      <c r="A19" s="131"/>
      <c r="B19" s="104" t="s">
        <v>50</v>
      </c>
      <c r="C19" s="32" t="s">
        <v>7</v>
      </c>
      <c r="D19" s="105">
        <v>2016</v>
      </c>
      <c r="E19" s="105">
        <v>1273</v>
      </c>
      <c r="F19" s="106">
        <v>7837</v>
      </c>
    </row>
    <row r="20" spans="1:6" s="10" customFormat="1" ht="19.5" customHeight="1" x14ac:dyDescent="0.25">
      <c r="A20" s="131"/>
      <c r="B20" s="104" t="s">
        <v>50</v>
      </c>
      <c r="C20" s="32" t="s">
        <v>7</v>
      </c>
      <c r="D20" s="105">
        <v>2016</v>
      </c>
      <c r="E20" s="105">
        <v>1274</v>
      </c>
      <c r="F20" s="106">
        <v>553</v>
      </c>
    </row>
    <row r="21" spans="1:6" s="10" customFormat="1" ht="19.5" customHeight="1" x14ac:dyDescent="0.25">
      <c r="A21" s="131"/>
      <c r="B21" s="104" t="s">
        <v>50</v>
      </c>
      <c r="C21" s="32" t="s">
        <v>7</v>
      </c>
      <c r="D21" s="105">
        <v>2016</v>
      </c>
      <c r="E21" s="105">
        <v>1373</v>
      </c>
      <c r="F21" s="106">
        <v>590</v>
      </c>
    </row>
    <row r="22" spans="1:6" s="10" customFormat="1" ht="19.5" customHeight="1" x14ac:dyDescent="0.25">
      <c r="A22" s="131"/>
      <c r="B22" s="104" t="s">
        <v>51</v>
      </c>
      <c r="C22" s="107" t="s">
        <v>7</v>
      </c>
      <c r="D22" s="105">
        <v>2018</v>
      </c>
      <c r="E22" s="105">
        <v>1323</v>
      </c>
      <c r="F22" s="106">
        <v>33</v>
      </c>
    </row>
    <row r="23" spans="1:6" s="10" customFormat="1" ht="19.5" customHeight="1" x14ac:dyDescent="0.25">
      <c r="A23" s="131"/>
      <c r="B23" s="104" t="s">
        <v>52</v>
      </c>
      <c r="C23" s="107" t="s">
        <v>11</v>
      </c>
      <c r="D23" s="105">
        <v>2016</v>
      </c>
      <c r="E23" s="105">
        <v>1273</v>
      </c>
      <c r="F23" s="106">
        <v>590</v>
      </c>
    </row>
    <row r="24" spans="1:6" s="14" customFormat="1" ht="19.5" customHeight="1" thickBot="1" x14ac:dyDescent="0.3">
      <c r="A24" s="132"/>
      <c r="B24" s="52" t="s">
        <v>15</v>
      </c>
      <c r="C24" s="53"/>
      <c r="D24" s="53"/>
      <c r="E24" s="52"/>
      <c r="F24" s="54">
        <f>SUM(F10:F23)</f>
        <v>49457</v>
      </c>
    </row>
    <row r="25" spans="1:6" s="14" customFormat="1" ht="19.5" customHeight="1" x14ac:dyDescent="0.25">
      <c r="A25" s="130" t="s">
        <v>17</v>
      </c>
      <c r="B25" s="55" t="s">
        <v>18</v>
      </c>
      <c r="C25" s="56" t="s">
        <v>7</v>
      </c>
      <c r="D25" s="56">
        <v>2018</v>
      </c>
      <c r="E25" s="56">
        <v>1323</v>
      </c>
      <c r="F25" s="57">
        <v>400</v>
      </c>
    </row>
    <row r="26" spans="1:6" s="14" customFormat="1" ht="19.5" customHeight="1" x14ac:dyDescent="0.25">
      <c r="A26" s="131"/>
      <c r="B26" s="127" t="s">
        <v>36</v>
      </c>
      <c r="C26" s="47" t="s">
        <v>7</v>
      </c>
      <c r="D26" s="47">
        <v>2018</v>
      </c>
      <c r="E26" s="47">
        <v>1223</v>
      </c>
      <c r="F26" s="58">
        <v>635</v>
      </c>
    </row>
    <row r="27" spans="1:6" s="14" customFormat="1" ht="19.5" customHeight="1" x14ac:dyDescent="0.25">
      <c r="A27" s="131"/>
      <c r="B27" s="127"/>
      <c r="C27" s="47" t="s">
        <v>7</v>
      </c>
      <c r="D27" s="47">
        <v>2018</v>
      </c>
      <c r="E27" s="47">
        <v>1323</v>
      </c>
      <c r="F27" s="58">
        <v>1340</v>
      </c>
    </row>
    <row r="28" spans="1:6" s="14" customFormat="1" ht="19.5" customHeight="1" thickBot="1" x14ac:dyDescent="0.3">
      <c r="A28" s="132"/>
      <c r="B28" s="38" t="s">
        <v>8</v>
      </c>
      <c r="C28" s="39"/>
      <c r="D28" s="59"/>
      <c r="E28" s="59"/>
      <c r="F28" s="60">
        <f>SUM(F25:F27)</f>
        <v>2375</v>
      </c>
    </row>
    <row r="29" spans="1:6" s="14" customFormat="1" ht="19.5" customHeight="1" x14ac:dyDescent="0.25">
      <c r="A29" s="130" t="s">
        <v>19</v>
      </c>
      <c r="B29" s="133" t="s">
        <v>20</v>
      </c>
      <c r="C29" s="43" t="s">
        <v>7</v>
      </c>
      <c r="D29" s="43">
        <v>2018</v>
      </c>
      <c r="E29" s="43">
        <v>1323</v>
      </c>
      <c r="F29" s="61">
        <v>897</v>
      </c>
    </row>
    <row r="30" spans="1:6" s="14" customFormat="1" ht="19.5" customHeight="1" x14ac:dyDescent="0.25">
      <c r="A30" s="131"/>
      <c r="B30" s="134"/>
      <c r="C30" s="115" t="s">
        <v>11</v>
      </c>
      <c r="D30" s="115">
        <v>2017</v>
      </c>
      <c r="E30" s="115">
        <v>1373</v>
      </c>
      <c r="F30" s="116">
        <v>438</v>
      </c>
    </row>
    <row r="31" spans="1:6" s="14" customFormat="1" ht="19.5" customHeight="1" x14ac:dyDescent="0.25">
      <c r="A31" s="131"/>
      <c r="B31" s="62" t="s">
        <v>22</v>
      </c>
      <c r="C31" s="47" t="s">
        <v>7</v>
      </c>
      <c r="D31" s="47">
        <v>2018</v>
      </c>
      <c r="E31" s="47">
        <v>1323</v>
      </c>
      <c r="F31" s="58">
        <v>1280</v>
      </c>
    </row>
    <row r="32" spans="1:6" s="14" customFormat="1" ht="19.5" customHeight="1" thickBot="1" x14ac:dyDescent="0.3">
      <c r="A32" s="132"/>
      <c r="B32" s="38" t="s">
        <v>15</v>
      </c>
      <c r="C32" s="39"/>
      <c r="D32" s="59"/>
      <c r="E32" s="59"/>
      <c r="F32" s="60">
        <f>SUM(F29:F31)</f>
        <v>2615</v>
      </c>
    </row>
    <row r="33" spans="1:6" s="14" customFormat="1" ht="19.5" customHeight="1" x14ac:dyDescent="0.25">
      <c r="A33" s="128" t="s">
        <v>49</v>
      </c>
      <c r="B33" s="108" t="s">
        <v>58</v>
      </c>
      <c r="C33" s="109" t="s">
        <v>7</v>
      </c>
      <c r="D33" s="109">
        <v>2016</v>
      </c>
      <c r="E33" s="109">
        <v>1274</v>
      </c>
      <c r="F33" s="110">
        <v>556</v>
      </c>
    </row>
    <row r="34" spans="1:6" s="14" customFormat="1" ht="19.5" customHeight="1" thickBot="1" x14ac:dyDescent="0.3">
      <c r="A34" s="129"/>
      <c r="B34" s="111" t="s">
        <v>15</v>
      </c>
      <c r="C34" s="112"/>
      <c r="D34" s="113"/>
      <c r="E34" s="113"/>
      <c r="F34" s="114">
        <f>SUM(F33)</f>
        <v>556</v>
      </c>
    </row>
    <row r="35" spans="1:6" ht="17.25" thickBot="1" x14ac:dyDescent="0.3">
      <c r="A35" s="64"/>
      <c r="B35" s="65" t="s">
        <v>21</v>
      </c>
      <c r="C35" s="63"/>
      <c r="D35" s="63"/>
      <c r="E35" s="66"/>
      <c r="F35" s="67">
        <f>F9+F24+F28+F32+F48+F7+F34</f>
        <v>64938</v>
      </c>
    </row>
    <row r="36" spans="1:6" ht="17.25" thickBot="1" x14ac:dyDescent="0.3">
      <c r="A36" s="68"/>
      <c r="B36" s="69"/>
      <c r="C36" s="69"/>
      <c r="D36" s="69"/>
      <c r="E36" s="70"/>
      <c r="F36" s="71"/>
    </row>
    <row r="37" spans="1:6" ht="16.5" x14ac:dyDescent="0.25">
      <c r="A37" s="72" t="s">
        <v>16</v>
      </c>
      <c r="B37" s="73" t="s">
        <v>43</v>
      </c>
      <c r="C37" s="56" t="s">
        <v>7</v>
      </c>
      <c r="D37" s="30">
        <v>2018</v>
      </c>
      <c r="E37" s="30">
        <v>1123</v>
      </c>
      <c r="F37" s="74">
        <v>2800</v>
      </c>
    </row>
    <row r="38" spans="1:6" ht="17.25" thickBot="1" x14ac:dyDescent="0.3">
      <c r="A38" s="75"/>
      <c r="B38" s="38" t="s">
        <v>8</v>
      </c>
      <c r="C38" s="39"/>
      <c r="D38" s="39"/>
      <c r="E38" s="76"/>
      <c r="F38" s="77">
        <f>SUM(F37:F37)</f>
        <v>2800</v>
      </c>
    </row>
    <row r="39" spans="1:6" ht="16.5" x14ac:dyDescent="0.25">
      <c r="A39" s="130" t="s">
        <v>19</v>
      </c>
      <c r="B39" s="133" t="s">
        <v>20</v>
      </c>
      <c r="C39" s="56" t="s">
        <v>7</v>
      </c>
      <c r="D39" s="30">
        <v>2016</v>
      </c>
      <c r="E39" s="30">
        <v>1172</v>
      </c>
      <c r="F39" s="31">
        <v>1412</v>
      </c>
    </row>
    <row r="40" spans="1:6" ht="16.5" x14ac:dyDescent="0.25">
      <c r="A40" s="131"/>
      <c r="B40" s="134"/>
      <c r="C40" s="47" t="s">
        <v>7</v>
      </c>
      <c r="D40" s="78">
        <v>2017</v>
      </c>
      <c r="E40" s="78">
        <v>1173</v>
      </c>
      <c r="F40" s="79">
        <v>390</v>
      </c>
    </row>
    <row r="41" spans="1:6" ht="16.5" x14ac:dyDescent="0.25">
      <c r="A41" s="131"/>
      <c r="B41" s="80" t="s">
        <v>22</v>
      </c>
      <c r="C41" s="47" t="s">
        <v>7</v>
      </c>
      <c r="D41" s="78">
        <v>2018</v>
      </c>
      <c r="E41" s="78">
        <v>1123</v>
      </c>
      <c r="F41" s="79">
        <v>585</v>
      </c>
    </row>
    <row r="42" spans="1:6" ht="16.5" x14ac:dyDescent="0.25">
      <c r="A42" s="131"/>
      <c r="B42" s="127" t="s">
        <v>42</v>
      </c>
      <c r="C42" s="47" t="s">
        <v>7</v>
      </c>
      <c r="D42" s="78">
        <v>2016</v>
      </c>
      <c r="E42" s="78">
        <v>1172</v>
      </c>
      <c r="F42" s="79">
        <v>1755</v>
      </c>
    </row>
    <row r="43" spans="1:6" ht="16.5" x14ac:dyDescent="0.25">
      <c r="A43" s="131"/>
      <c r="B43" s="127"/>
      <c r="C43" s="47" t="s">
        <v>7</v>
      </c>
      <c r="D43" s="78">
        <v>2017</v>
      </c>
      <c r="E43" s="78">
        <v>1173</v>
      </c>
      <c r="F43" s="79">
        <v>1812</v>
      </c>
    </row>
    <row r="44" spans="1:6" ht="16.5" x14ac:dyDescent="0.25">
      <c r="A44" s="131"/>
      <c r="B44" s="62" t="s">
        <v>37</v>
      </c>
      <c r="C44" s="47" t="s">
        <v>7</v>
      </c>
      <c r="D44" s="78">
        <v>2017</v>
      </c>
      <c r="E44" s="78">
        <v>1173</v>
      </c>
      <c r="F44" s="79">
        <v>205</v>
      </c>
    </row>
    <row r="45" spans="1:6" ht="17.25" thickBot="1" x14ac:dyDescent="0.3">
      <c r="A45" s="132"/>
      <c r="B45" s="38" t="s">
        <v>15</v>
      </c>
      <c r="C45" s="39"/>
      <c r="D45" s="39"/>
      <c r="E45" s="38"/>
      <c r="F45" s="40">
        <f>SUM(F39:F44)</f>
        <v>6159</v>
      </c>
    </row>
    <row r="46" spans="1:6" s="14" customFormat="1" ht="19.5" customHeight="1" x14ac:dyDescent="0.25">
      <c r="A46" s="147" t="s">
        <v>38</v>
      </c>
      <c r="B46" s="126" t="s">
        <v>39</v>
      </c>
      <c r="C46" s="30" t="s">
        <v>40</v>
      </c>
      <c r="D46" s="56">
        <v>2017</v>
      </c>
      <c r="E46" s="56">
        <v>1172</v>
      </c>
      <c r="F46" s="57">
        <v>2243</v>
      </c>
    </row>
    <row r="47" spans="1:6" s="14" customFormat="1" ht="19.5" customHeight="1" x14ac:dyDescent="0.25">
      <c r="A47" s="148"/>
      <c r="B47" s="127"/>
      <c r="C47" s="78" t="s">
        <v>40</v>
      </c>
      <c r="D47" s="47">
        <v>2017</v>
      </c>
      <c r="E47" s="47">
        <v>1173</v>
      </c>
      <c r="F47" s="58">
        <v>2225</v>
      </c>
    </row>
    <row r="48" spans="1:6" s="14" customFormat="1" ht="19.5" customHeight="1" thickBot="1" x14ac:dyDescent="0.3">
      <c r="A48" s="149"/>
      <c r="B48" s="38" t="s">
        <v>15</v>
      </c>
      <c r="C48" s="96"/>
      <c r="D48" s="97"/>
      <c r="E48" s="97"/>
      <c r="F48" s="60">
        <f>SUM(F46:F47)</f>
        <v>4468</v>
      </c>
    </row>
    <row r="49" spans="1:6" ht="17.25" thickBot="1" x14ac:dyDescent="0.3">
      <c r="A49" s="98"/>
      <c r="B49" s="99" t="s">
        <v>23</v>
      </c>
      <c r="C49" s="100"/>
      <c r="D49" s="100"/>
      <c r="E49" s="101"/>
      <c r="F49" s="102">
        <f>F38+F45+F48</f>
        <v>13427</v>
      </c>
    </row>
    <row r="50" spans="1:6" ht="17.25" thickBot="1" x14ac:dyDescent="0.3">
      <c r="A50" s="124" t="s">
        <v>24</v>
      </c>
      <c r="B50" s="125"/>
      <c r="C50" s="125"/>
      <c r="D50" s="63"/>
      <c r="E50" s="66"/>
      <c r="F50" s="67">
        <f>F35+F49</f>
        <v>78365</v>
      </c>
    </row>
  </sheetData>
  <mergeCells count="23">
    <mergeCell ref="B26:B27"/>
    <mergeCell ref="A46:A48"/>
    <mergeCell ref="A5:A7"/>
    <mergeCell ref="B7:C7"/>
    <mergeCell ref="B5:B6"/>
    <mergeCell ref="A8:A9"/>
    <mergeCell ref="A25:A28"/>
    <mergeCell ref="A29:A32"/>
    <mergeCell ref="A10:A24"/>
    <mergeCell ref="B29:B30"/>
    <mergeCell ref="A2:F2"/>
    <mergeCell ref="A3:A4"/>
    <mergeCell ref="B3:B4"/>
    <mergeCell ref="C3:C4"/>
    <mergeCell ref="D3:D4"/>
    <mergeCell ref="E3:E4"/>
    <mergeCell ref="F3:F4"/>
    <mergeCell ref="A50:C50"/>
    <mergeCell ref="B46:B47"/>
    <mergeCell ref="B42:B43"/>
    <mergeCell ref="A33:A34"/>
    <mergeCell ref="A39:A45"/>
    <mergeCell ref="B39:B40"/>
  </mergeCell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3"/>
  <sheetViews>
    <sheetView tabSelected="1" topLeftCell="A32" zoomScale="80" zoomScaleNormal="80" workbookViewId="0">
      <selection activeCell="I48" sqref="I48"/>
    </sheetView>
  </sheetViews>
  <sheetFormatPr defaultRowHeight="14.25" x14ac:dyDescent="0.25"/>
  <cols>
    <col min="1" max="1" width="19.42578125" style="10" customWidth="1"/>
    <col min="2" max="2" width="35.28515625" style="10" customWidth="1"/>
    <col min="3" max="3" width="17" style="10" customWidth="1"/>
    <col min="4" max="4" width="14.5703125" style="10" customWidth="1"/>
    <col min="5" max="5" width="13.42578125" style="10" customWidth="1"/>
    <col min="6" max="6" width="22.7109375" style="10" customWidth="1"/>
    <col min="7" max="7" width="9.140625" style="10"/>
    <col min="8" max="8" width="17.5703125" style="10" customWidth="1"/>
    <col min="9" max="9" width="21.85546875" style="10" customWidth="1"/>
    <col min="10" max="16384" width="9.140625" style="10"/>
  </cols>
  <sheetData>
    <row r="1" spans="1:14" ht="15.75" thickBot="1" x14ac:dyDescent="0.3">
      <c r="F1" s="16" t="s">
        <v>25</v>
      </c>
    </row>
    <row r="2" spans="1:14" ht="16.5" customHeight="1" thickBot="1" x14ac:dyDescent="0.3">
      <c r="A2" s="156" t="s">
        <v>91</v>
      </c>
      <c r="B2" s="157"/>
      <c r="C2" s="157"/>
      <c r="D2" s="157"/>
      <c r="E2" s="157"/>
      <c r="F2" s="158"/>
    </row>
    <row r="3" spans="1:14" ht="45" customHeight="1" thickBot="1" x14ac:dyDescent="0.3">
      <c r="A3" s="103" t="s">
        <v>26</v>
      </c>
      <c r="B3" s="22" t="s">
        <v>2</v>
      </c>
      <c r="C3" s="23" t="s">
        <v>3</v>
      </c>
      <c r="D3" s="23" t="s">
        <v>4</v>
      </c>
      <c r="E3" s="23" t="s">
        <v>5</v>
      </c>
      <c r="F3" s="24" t="s">
        <v>27</v>
      </c>
    </row>
    <row r="4" spans="1:14" ht="18.75" customHeight="1" x14ac:dyDescent="0.25">
      <c r="A4" s="162" t="s">
        <v>48</v>
      </c>
      <c r="B4" s="81" t="s">
        <v>72</v>
      </c>
      <c r="C4" s="4" t="s">
        <v>11</v>
      </c>
      <c r="D4" s="4">
        <v>2018</v>
      </c>
      <c r="E4" s="4" t="s">
        <v>77</v>
      </c>
      <c r="F4" s="84">
        <v>8973</v>
      </c>
    </row>
    <row r="5" spans="1:14" ht="18.75" customHeight="1" x14ac:dyDescent="0.25">
      <c r="A5" s="163"/>
      <c r="B5" s="21" t="s">
        <v>73</v>
      </c>
      <c r="C5" s="25" t="s">
        <v>11</v>
      </c>
      <c r="D5" s="25">
        <v>2018</v>
      </c>
      <c r="E5" s="25" t="s">
        <v>77</v>
      </c>
      <c r="F5" s="85">
        <v>8973</v>
      </c>
    </row>
    <row r="6" spans="1:14" ht="18.75" customHeight="1" x14ac:dyDescent="0.25">
      <c r="A6" s="163"/>
      <c r="B6" s="21" t="s">
        <v>74</v>
      </c>
      <c r="C6" s="25" t="s">
        <v>11</v>
      </c>
      <c r="D6" s="25">
        <v>2018</v>
      </c>
      <c r="E6" s="25" t="s">
        <v>78</v>
      </c>
      <c r="F6" s="85">
        <v>8973</v>
      </c>
    </row>
    <row r="7" spans="1:14" ht="18.75" customHeight="1" x14ac:dyDescent="0.25">
      <c r="A7" s="163"/>
      <c r="B7" s="21" t="s">
        <v>75</v>
      </c>
      <c r="C7" s="25" t="s">
        <v>11</v>
      </c>
      <c r="D7" s="25">
        <v>2018</v>
      </c>
      <c r="E7" s="25" t="s">
        <v>78</v>
      </c>
      <c r="F7" s="85">
        <v>5136</v>
      </c>
    </row>
    <row r="8" spans="1:14" ht="18.75" customHeight="1" x14ac:dyDescent="0.25">
      <c r="A8" s="163"/>
      <c r="B8" s="21" t="s">
        <v>71</v>
      </c>
      <c r="C8" s="25" t="s">
        <v>11</v>
      </c>
      <c r="D8" s="25">
        <v>2018</v>
      </c>
      <c r="E8" s="25" t="s">
        <v>78</v>
      </c>
      <c r="F8" s="85">
        <v>8973</v>
      </c>
    </row>
    <row r="9" spans="1:14" ht="18.75" customHeight="1" x14ac:dyDescent="0.25">
      <c r="A9" s="163"/>
      <c r="B9" s="21" t="s">
        <v>76</v>
      </c>
      <c r="C9" s="25" t="s">
        <v>11</v>
      </c>
      <c r="D9" s="25">
        <v>2018</v>
      </c>
      <c r="E9" s="25" t="s">
        <v>77</v>
      </c>
      <c r="F9" s="85">
        <v>8973</v>
      </c>
    </row>
    <row r="10" spans="1:14" ht="18.75" customHeight="1" thickBot="1" x14ac:dyDescent="0.3">
      <c r="A10" s="164"/>
      <c r="B10" s="82" t="s">
        <v>8</v>
      </c>
      <c r="C10" s="83"/>
      <c r="D10" s="83"/>
      <c r="E10" s="83"/>
      <c r="F10" s="87">
        <f>SUM(F4:F9)</f>
        <v>50001</v>
      </c>
    </row>
    <row r="11" spans="1:14" s="14" customFormat="1" ht="18" customHeight="1" x14ac:dyDescent="0.25">
      <c r="A11" s="163" t="s">
        <v>12</v>
      </c>
      <c r="B11" s="28" t="s">
        <v>45</v>
      </c>
      <c r="C11" s="13" t="s">
        <v>11</v>
      </c>
      <c r="D11" s="6">
        <v>2018</v>
      </c>
      <c r="E11" s="6">
        <v>1212</v>
      </c>
      <c r="F11" s="86">
        <v>1981</v>
      </c>
      <c r="I11" s="17"/>
      <c r="J11" s="17"/>
      <c r="K11" s="17"/>
      <c r="L11" s="17"/>
      <c r="M11" s="17"/>
      <c r="N11" s="17"/>
    </row>
    <row r="12" spans="1:14" s="14" customFormat="1" ht="18" customHeight="1" x14ac:dyDescent="0.25">
      <c r="A12" s="163"/>
      <c r="B12" s="28" t="s">
        <v>45</v>
      </c>
      <c r="C12" s="13" t="s">
        <v>11</v>
      </c>
      <c r="D12" s="6">
        <v>2018</v>
      </c>
      <c r="E12" s="6">
        <v>1213</v>
      </c>
      <c r="F12" s="86">
        <v>3228</v>
      </c>
      <c r="I12" s="17"/>
      <c r="J12" s="17"/>
      <c r="K12" s="17"/>
      <c r="L12" s="17"/>
      <c r="M12" s="17"/>
      <c r="N12" s="17"/>
    </row>
    <row r="13" spans="1:14" s="14" customFormat="1" ht="18" customHeight="1" x14ac:dyDescent="0.25">
      <c r="A13" s="163"/>
      <c r="B13" s="28" t="s">
        <v>45</v>
      </c>
      <c r="C13" s="13" t="s">
        <v>11</v>
      </c>
      <c r="D13" s="6">
        <v>2018</v>
      </c>
      <c r="E13" s="6">
        <v>1223</v>
      </c>
      <c r="F13" s="86">
        <v>4791</v>
      </c>
      <c r="I13" s="17"/>
      <c r="J13" s="17"/>
      <c r="K13" s="17"/>
      <c r="L13" s="17"/>
      <c r="M13" s="17"/>
      <c r="N13" s="17"/>
    </row>
    <row r="14" spans="1:14" s="14" customFormat="1" ht="18" customHeight="1" x14ac:dyDescent="0.25">
      <c r="A14" s="163"/>
      <c r="B14" s="28" t="s">
        <v>44</v>
      </c>
      <c r="C14" s="13" t="s">
        <v>11</v>
      </c>
      <c r="D14" s="6">
        <v>2018</v>
      </c>
      <c r="E14" s="6">
        <v>1212</v>
      </c>
      <c r="F14" s="86">
        <v>10000</v>
      </c>
      <c r="I14" s="17"/>
      <c r="J14" s="17"/>
      <c r="K14" s="17"/>
      <c r="L14" s="17"/>
      <c r="M14" s="17"/>
      <c r="N14" s="17"/>
    </row>
    <row r="15" spans="1:14" s="14" customFormat="1" ht="18" customHeight="1" x14ac:dyDescent="0.25">
      <c r="A15" s="163"/>
      <c r="B15" s="28" t="s">
        <v>46</v>
      </c>
      <c r="C15" s="13" t="s">
        <v>11</v>
      </c>
      <c r="D15" s="6">
        <v>2018</v>
      </c>
      <c r="E15" s="6">
        <v>1213</v>
      </c>
      <c r="F15" s="86">
        <v>10000</v>
      </c>
      <c r="I15" s="17"/>
      <c r="J15" s="17"/>
      <c r="K15" s="17"/>
      <c r="L15" s="17"/>
      <c r="M15" s="17"/>
      <c r="N15" s="17"/>
    </row>
    <row r="16" spans="1:14" s="14" customFormat="1" ht="18" customHeight="1" x14ac:dyDescent="0.25">
      <c r="A16" s="163"/>
      <c r="B16" s="28" t="s">
        <v>47</v>
      </c>
      <c r="C16" s="13" t="s">
        <v>11</v>
      </c>
      <c r="D16" s="6">
        <v>2018</v>
      </c>
      <c r="E16" s="6">
        <v>1212</v>
      </c>
      <c r="F16" s="86">
        <v>457</v>
      </c>
      <c r="I16" s="17"/>
      <c r="J16" s="17"/>
      <c r="K16" s="17"/>
      <c r="L16" s="17"/>
      <c r="M16" s="17"/>
      <c r="N16" s="17"/>
    </row>
    <row r="17" spans="1:14" s="14" customFormat="1" ht="18" customHeight="1" x14ac:dyDescent="0.25">
      <c r="A17" s="163"/>
      <c r="B17" s="28" t="s">
        <v>47</v>
      </c>
      <c r="C17" s="13" t="s">
        <v>11</v>
      </c>
      <c r="D17" s="6">
        <v>2018</v>
      </c>
      <c r="E17" s="6">
        <v>1213</v>
      </c>
      <c r="F17" s="86">
        <v>9543</v>
      </c>
      <c r="I17" s="17"/>
      <c r="J17" s="17"/>
      <c r="K17" s="17"/>
      <c r="L17" s="17"/>
      <c r="M17" s="17"/>
      <c r="N17" s="17"/>
    </row>
    <row r="18" spans="1:14" s="14" customFormat="1" ht="18" customHeight="1" thickBot="1" x14ac:dyDescent="0.3">
      <c r="A18" s="164"/>
      <c r="B18" s="89" t="s">
        <v>8</v>
      </c>
      <c r="C18" s="20"/>
      <c r="D18" s="7"/>
      <c r="E18" s="7"/>
      <c r="F18" s="90">
        <f>SUM(F11:F17)</f>
        <v>40000</v>
      </c>
      <c r="I18" s="17"/>
      <c r="J18" s="17"/>
      <c r="K18" s="17"/>
      <c r="L18" s="17"/>
      <c r="M18" s="17"/>
      <c r="N18" s="17"/>
    </row>
    <row r="19" spans="1:14" s="14" customFormat="1" ht="18" customHeight="1" x14ac:dyDescent="0.25">
      <c r="A19" s="162" t="s">
        <v>79</v>
      </c>
      <c r="B19" s="27" t="s">
        <v>80</v>
      </c>
      <c r="C19" s="9" t="s">
        <v>11</v>
      </c>
      <c r="D19" s="5">
        <v>2018</v>
      </c>
      <c r="E19" s="5">
        <v>1213</v>
      </c>
      <c r="F19" s="88">
        <v>994</v>
      </c>
      <c r="I19" s="17"/>
      <c r="J19" s="17"/>
      <c r="K19" s="17"/>
      <c r="L19" s="17"/>
      <c r="M19" s="17"/>
      <c r="N19" s="17"/>
    </row>
    <row r="20" spans="1:14" s="14" customFormat="1" ht="18" customHeight="1" x14ac:dyDescent="0.25">
      <c r="A20" s="163"/>
      <c r="B20" s="28" t="s">
        <v>80</v>
      </c>
      <c r="C20" s="13" t="s">
        <v>11</v>
      </c>
      <c r="D20" s="6">
        <v>2018</v>
      </c>
      <c r="E20" s="6">
        <v>1221</v>
      </c>
      <c r="F20" s="86">
        <v>606</v>
      </c>
      <c r="I20" s="17"/>
      <c r="J20" s="17"/>
      <c r="K20" s="17"/>
      <c r="L20" s="17"/>
      <c r="M20" s="17"/>
      <c r="N20" s="17"/>
    </row>
    <row r="21" spans="1:14" s="14" customFormat="1" ht="18" customHeight="1" x14ac:dyDescent="0.25">
      <c r="A21" s="163"/>
      <c r="B21" s="28" t="s">
        <v>80</v>
      </c>
      <c r="C21" s="13" t="s">
        <v>11</v>
      </c>
      <c r="D21" s="6">
        <v>2018</v>
      </c>
      <c r="E21" s="6">
        <v>1223</v>
      </c>
      <c r="F21" s="86">
        <v>1209</v>
      </c>
      <c r="I21" s="17"/>
      <c r="J21" s="17"/>
      <c r="K21" s="17"/>
      <c r="L21" s="17"/>
      <c r="M21" s="17"/>
      <c r="N21" s="17"/>
    </row>
    <row r="22" spans="1:14" s="14" customFormat="1" ht="18" customHeight="1" x14ac:dyDescent="0.25">
      <c r="A22" s="163"/>
      <c r="B22" s="28" t="s">
        <v>80</v>
      </c>
      <c r="C22" s="13" t="s">
        <v>11</v>
      </c>
      <c r="D22" s="6">
        <v>2018</v>
      </c>
      <c r="E22" s="6">
        <v>1321</v>
      </c>
      <c r="F22" s="86">
        <v>791</v>
      </c>
      <c r="I22" s="17"/>
      <c r="J22" s="17"/>
      <c r="K22" s="17"/>
      <c r="L22" s="17"/>
      <c r="M22" s="17"/>
      <c r="N22" s="17"/>
    </row>
    <row r="23" spans="1:14" s="14" customFormat="1" ht="18" customHeight="1" x14ac:dyDescent="0.25">
      <c r="A23" s="163"/>
      <c r="B23" s="28" t="s">
        <v>80</v>
      </c>
      <c r="C23" s="13" t="s">
        <v>11</v>
      </c>
      <c r="D23" s="6">
        <v>2018</v>
      </c>
      <c r="E23" s="6">
        <v>1323</v>
      </c>
      <c r="F23" s="86">
        <v>1506.8</v>
      </c>
      <c r="I23" s="17"/>
      <c r="J23" s="17"/>
      <c r="K23" s="17"/>
      <c r="L23" s="17"/>
      <c r="M23" s="17"/>
      <c r="N23" s="17"/>
    </row>
    <row r="24" spans="1:14" s="14" customFormat="1" ht="18" customHeight="1" x14ac:dyDescent="0.25">
      <c r="A24" s="163"/>
      <c r="B24" s="28" t="s">
        <v>81</v>
      </c>
      <c r="C24" s="13" t="s">
        <v>11</v>
      </c>
      <c r="D24" s="6">
        <v>2018</v>
      </c>
      <c r="E24" s="6">
        <v>1223</v>
      </c>
      <c r="F24" s="86">
        <v>5622.8</v>
      </c>
      <c r="I24" s="17"/>
      <c r="J24" s="17"/>
      <c r="K24" s="17"/>
      <c r="L24" s="17"/>
      <c r="M24" s="17"/>
      <c r="N24" s="17"/>
    </row>
    <row r="25" spans="1:14" s="14" customFormat="1" ht="18" customHeight="1" x14ac:dyDescent="0.25">
      <c r="A25" s="163"/>
      <c r="B25" s="28" t="s">
        <v>81</v>
      </c>
      <c r="C25" s="13" t="s">
        <v>11</v>
      </c>
      <c r="D25" s="6">
        <v>2018</v>
      </c>
      <c r="E25" s="6">
        <v>1323</v>
      </c>
      <c r="F25" s="86">
        <v>3389</v>
      </c>
      <c r="I25" s="17"/>
      <c r="J25" s="17"/>
      <c r="K25" s="17"/>
      <c r="L25" s="17"/>
      <c r="M25" s="17"/>
      <c r="N25" s="17"/>
    </row>
    <row r="26" spans="1:14" s="14" customFormat="1" ht="18" customHeight="1" x14ac:dyDescent="0.25">
      <c r="A26" s="163"/>
      <c r="B26" s="28" t="s">
        <v>82</v>
      </c>
      <c r="C26" s="13" t="s">
        <v>11</v>
      </c>
      <c r="D26" s="6">
        <v>2018</v>
      </c>
      <c r="E26" s="6">
        <v>1223</v>
      </c>
      <c r="F26" s="86">
        <v>5430</v>
      </c>
      <c r="I26" s="17"/>
      <c r="J26" s="17"/>
      <c r="K26" s="17"/>
      <c r="L26" s="17"/>
      <c r="M26" s="17"/>
      <c r="N26" s="17"/>
    </row>
    <row r="27" spans="1:14" s="14" customFormat="1" ht="18" customHeight="1" x14ac:dyDescent="0.25">
      <c r="A27" s="163"/>
      <c r="B27" s="28" t="s">
        <v>82</v>
      </c>
      <c r="C27" s="13" t="s">
        <v>11</v>
      </c>
      <c r="D27" s="6">
        <v>2018</v>
      </c>
      <c r="E27" s="6">
        <v>1321</v>
      </c>
      <c r="F27" s="86">
        <v>6126</v>
      </c>
      <c r="I27" s="17"/>
      <c r="J27" s="17"/>
      <c r="K27" s="17"/>
      <c r="L27" s="17"/>
      <c r="M27" s="17"/>
      <c r="N27" s="17"/>
    </row>
    <row r="28" spans="1:14" s="14" customFormat="1" ht="18" customHeight="1" x14ac:dyDescent="0.25">
      <c r="A28" s="163"/>
      <c r="B28" s="28" t="s">
        <v>83</v>
      </c>
      <c r="C28" s="13" t="s">
        <v>11</v>
      </c>
      <c r="D28" s="6">
        <v>2018</v>
      </c>
      <c r="E28" s="6">
        <v>1212</v>
      </c>
      <c r="F28" s="86">
        <v>5586</v>
      </c>
      <c r="I28" s="17"/>
      <c r="J28" s="17"/>
      <c r="K28" s="17"/>
      <c r="L28" s="17"/>
      <c r="M28" s="17"/>
      <c r="N28" s="17"/>
    </row>
    <row r="29" spans="1:14" s="14" customFormat="1" ht="18" customHeight="1" x14ac:dyDescent="0.25">
      <c r="A29" s="163"/>
      <c r="B29" s="28" t="s">
        <v>83</v>
      </c>
      <c r="C29" s="13" t="s">
        <v>11</v>
      </c>
      <c r="D29" s="6">
        <v>2018</v>
      </c>
      <c r="E29" s="6">
        <v>1222</v>
      </c>
      <c r="F29" s="86">
        <v>10522.8</v>
      </c>
      <c r="I29" s="17"/>
      <c r="J29" s="17"/>
      <c r="K29" s="17"/>
      <c r="L29" s="17"/>
      <c r="M29" s="17"/>
      <c r="N29" s="17"/>
    </row>
    <row r="30" spans="1:14" s="14" customFormat="1" ht="18" customHeight="1" thickBot="1" x14ac:dyDescent="0.3">
      <c r="A30" s="164"/>
      <c r="B30" s="89" t="s">
        <v>8</v>
      </c>
      <c r="C30" s="20"/>
      <c r="D30" s="7"/>
      <c r="E30" s="7"/>
      <c r="F30" s="90">
        <f>SUM(F19:F29)</f>
        <v>41783.399999999994</v>
      </c>
      <c r="I30" s="17"/>
      <c r="J30" s="17"/>
      <c r="K30" s="17"/>
      <c r="L30" s="17"/>
      <c r="M30" s="17"/>
      <c r="N30" s="17"/>
    </row>
    <row r="31" spans="1:14" s="14" customFormat="1" ht="18" customHeight="1" x14ac:dyDescent="0.25">
      <c r="A31" s="162" t="s">
        <v>55</v>
      </c>
      <c r="B31" s="27" t="s">
        <v>84</v>
      </c>
      <c r="C31" s="9" t="s">
        <v>11</v>
      </c>
      <c r="D31" s="5">
        <v>2018</v>
      </c>
      <c r="E31" s="5">
        <v>1323</v>
      </c>
      <c r="F31" s="88">
        <v>10000</v>
      </c>
      <c r="I31" s="17"/>
      <c r="J31" s="17"/>
      <c r="K31" s="17"/>
      <c r="L31" s="17"/>
      <c r="M31" s="17"/>
      <c r="N31" s="17"/>
    </row>
    <row r="32" spans="1:14" s="14" customFormat="1" ht="18" customHeight="1" thickBot="1" x14ac:dyDescent="0.3">
      <c r="A32" s="164"/>
      <c r="B32" s="89" t="s">
        <v>8</v>
      </c>
      <c r="C32" s="20"/>
      <c r="D32" s="7"/>
      <c r="E32" s="7"/>
      <c r="F32" s="90">
        <f>SUM(F31)</f>
        <v>10000</v>
      </c>
      <c r="I32" s="17"/>
      <c r="J32" s="17"/>
      <c r="K32" s="17"/>
      <c r="L32" s="17"/>
      <c r="M32" s="17"/>
      <c r="N32" s="17"/>
    </row>
    <row r="33" spans="1:14" s="14" customFormat="1" ht="18" customHeight="1" x14ac:dyDescent="0.25">
      <c r="A33" s="168" t="s">
        <v>53</v>
      </c>
      <c r="B33" s="27" t="s">
        <v>54</v>
      </c>
      <c r="C33" s="9" t="s">
        <v>11</v>
      </c>
      <c r="D33" s="5">
        <v>2018</v>
      </c>
      <c r="E33" s="5">
        <v>1223</v>
      </c>
      <c r="F33" s="88">
        <v>1725</v>
      </c>
      <c r="I33" s="17"/>
      <c r="J33" s="17"/>
      <c r="K33" s="17"/>
      <c r="L33" s="17"/>
      <c r="M33" s="17"/>
      <c r="N33" s="17"/>
    </row>
    <row r="34" spans="1:14" s="14" customFormat="1" ht="18" customHeight="1" thickBot="1" x14ac:dyDescent="0.3">
      <c r="A34" s="161"/>
      <c r="B34" s="89" t="s">
        <v>8</v>
      </c>
      <c r="C34" s="91"/>
      <c r="D34" s="92"/>
      <c r="E34" s="92"/>
      <c r="F34" s="90">
        <f>SUM(F33)</f>
        <v>1725</v>
      </c>
      <c r="I34" s="17"/>
      <c r="J34" s="17"/>
      <c r="K34" s="17"/>
      <c r="L34" s="17"/>
      <c r="M34" s="17"/>
      <c r="N34" s="17"/>
    </row>
    <row r="35" spans="1:14" s="14" customFormat="1" ht="18" customHeight="1" x14ac:dyDescent="0.25">
      <c r="A35" s="162" t="s">
        <v>19</v>
      </c>
      <c r="B35" s="27" t="s">
        <v>85</v>
      </c>
      <c r="C35" s="9" t="s">
        <v>11</v>
      </c>
      <c r="D35" s="5">
        <v>2018</v>
      </c>
      <c r="E35" s="5">
        <v>1323</v>
      </c>
      <c r="F35" s="88">
        <v>2000</v>
      </c>
      <c r="I35" s="17"/>
      <c r="J35" s="17"/>
      <c r="K35" s="17"/>
      <c r="L35" s="17"/>
      <c r="M35" s="17"/>
      <c r="N35" s="17"/>
    </row>
    <row r="36" spans="1:14" s="14" customFormat="1" ht="18" customHeight="1" x14ac:dyDescent="0.25">
      <c r="A36" s="163"/>
      <c r="B36" s="28" t="s">
        <v>86</v>
      </c>
      <c r="C36" s="13" t="s">
        <v>11</v>
      </c>
      <c r="D36" s="6">
        <v>2018</v>
      </c>
      <c r="E36" s="6">
        <v>1323</v>
      </c>
      <c r="F36" s="86">
        <v>3000</v>
      </c>
      <c r="I36" s="17"/>
      <c r="J36" s="17"/>
      <c r="K36" s="17"/>
      <c r="L36" s="17"/>
      <c r="M36" s="17"/>
      <c r="N36" s="17"/>
    </row>
    <row r="37" spans="1:14" s="14" customFormat="1" ht="18" customHeight="1" thickBot="1" x14ac:dyDescent="0.3">
      <c r="A37" s="163"/>
      <c r="B37" s="117"/>
      <c r="C37" s="19"/>
      <c r="D37" s="118"/>
      <c r="E37" s="118"/>
      <c r="F37" s="119">
        <f>SUM(F35:F36)</f>
        <v>5000</v>
      </c>
      <c r="I37" s="17"/>
      <c r="J37" s="17"/>
      <c r="K37" s="17"/>
      <c r="L37" s="17"/>
      <c r="M37" s="17"/>
      <c r="N37" s="17"/>
    </row>
    <row r="38" spans="1:14" s="14" customFormat="1" ht="18" customHeight="1" x14ac:dyDescent="0.25">
      <c r="A38" s="173" t="s">
        <v>88</v>
      </c>
      <c r="B38" s="27" t="s">
        <v>89</v>
      </c>
      <c r="C38" s="9" t="s">
        <v>11</v>
      </c>
      <c r="D38" s="5">
        <v>2018</v>
      </c>
      <c r="E38" s="5">
        <v>1223</v>
      </c>
      <c r="F38" s="88">
        <v>2500</v>
      </c>
      <c r="I38" s="17"/>
      <c r="J38" s="17"/>
      <c r="K38" s="17"/>
      <c r="L38" s="17"/>
      <c r="M38" s="17"/>
      <c r="N38" s="17"/>
    </row>
    <row r="39" spans="1:14" s="14" customFormat="1" ht="18" customHeight="1" x14ac:dyDescent="0.25">
      <c r="A39" s="174"/>
      <c r="B39" s="28" t="s">
        <v>89</v>
      </c>
      <c r="C39" s="13" t="s">
        <v>11</v>
      </c>
      <c r="D39" s="6">
        <v>2018</v>
      </c>
      <c r="E39" s="6">
        <v>1323</v>
      </c>
      <c r="F39" s="86">
        <v>2500</v>
      </c>
      <c r="I39" s="17"/>
      <c r="J39" s="17"/>
      <c r="K39" s="17"/>
      <c r="L39" s="17"/>
      <c r="M39" s="17"/>
      <c r="N39" s="17"/>
    </row>
    <row r="40" spans="1:14" s="14" customFormat="1" ht="18" customHeight="1" x14ac:dyDescent="0.25">
      <c r="A40" s="174"/>
      <c r="B40" s="28" t="s">
        <v>90</v>
      </c>
      <c r="C40" s="13" t="s">
        <v>11</v>
      </c>
      <c r="D40" s="6">
        <v>2018</v>
      </c>
      <c r="E40" s="6">
        <v>1223</v>
      </c>
      <c r="F40" s="86">
        <v>2781</v>
      </c>
      <c r="I40" s="17"/>
      <c r="J40" s="17"/>
      <c r="K40" s="17"/>
      <c r="L40" s="17"/>
      <c r="M40" s="17"/>
      <c r="N40" s="17"/>
    </row>
    <row r="41" spans="1:14" s="14" customFormat="1" ht="18" customHeight="1" x14ac:dyDescent="0.25">
      <c r="A41" s="174"/>
      <c r="B41" s="28" t="s">
        <v>90</v>
      </c>
      <c r="C41" s="13" t="s">
        <v>11</v>
      </c>
      <c r="D41" s="6">
        <v>2018</v>
      </c>
      <c r="E41" s="6">
        <v>1323</v>
      </c>
      <c r="F41" s="86">
        <v>2219</v>
      </c>
      <c r="I41" s="17"/>
      <c r="J41" s="17"/>
      <c r="K41" s="17"/>
      <c r="L41" s="17"/>
      <c r="M41" s="17"/>
      <c r="N41" s="17"/>
    </row>
    <row r="42" spans="1:14" s="14" customFormat="1" ht="18" customHeight="1" thickBot="1" x14ac:dyDescent="0.3">
      <c r="A42" s="175"/>
      <c r="B42" s="89" t="s">
        <v>8</v>
      </c>
      <c r="C42" s="91"/>
      <c r="D42" s="92"/>
      <c r="E42" s="92"/>
      <c r="F42" s="90">
        <f>SUM(F38:F41)</f>
        <v>10000</v>
      </c>
      <c r="I42" s="17"/>
      <c r="J42" s="17"/>
      <c r="K42" s="17"/>
      <c r="L42" s="17"/>
      <c r="M42" s="17"/>
      <c r="N42" s="17"/>
    </row>
    <row r="43" spans="1:14" s="14" customFormat="1" ht="18" customHeight="1" x14ac:dyDescent="0.25">
      <c r="A43" s="159" t="s">
        <v>17</v>
      </c>
      <c r="B43" s="120" t="s">
        <v>68</v>
      </c>
      <c r="C43" s="121" t="s">
        <v>11</v>
      </c>
      <c r="D43" s="122">
        <v>2018</v>
      </c>
      <c r="E43" s="122">
        <v>1223</v>
      </c>
      <c r="F43" s="123">
        <v>1225</v>
      </c>
      <c r="I43" s="17"/>
      <c r="J43" s="17"/>
      <c r="K43" s="17"/>
      <c r="L43" s="17"/>
      <c r="M43" s="17"/>
      <c r="N43" s="17"/>
    </row>
    <row r="44" spans="1:14" s="14" customFormat="1" ht="18" customHeight="1" x14ac:dyDescent="0.25">
      <c r="A44" s="160"/>
      <c r="B44" s="28" t="s">
        <v>69</v>
      </c>
      <c r="C44" s="13" t="s">
        <v>11</v>
      </c>
      <c r="D44" s="6">
        <v>2018</v>
      </c>
      <c r="E44" s="6">
        <v>1223</v>
      </c>
      <c r="F44" s="86">
        <v>1242</v>
      </c>
      <c r="I44" s="17"/>
      <c r="J44" s="17"/>
      <c r="K44" s="17"/>
      <c r="L44" s="17"/>
      <c r="M44" s="17"/>
      <c r="N44" s="17"/>
    </row>
    <row r="45" spans="1:14" s="14" customFormat="1" ht="18" customHeight="1" thickBot="1" x14ac:dyDescent="0.3">
      <c r="A45" s="161"/>
      <c r="B45" s="89" t="s">
        <v>8</v>
      </c>
      <c r="C45" s="20"/>
      <c r="D45" s="92"/>
      <c r="E45" s="92"/>
      <c r="F45" s="90">
        <f>SUM(F43:F44)</f>
        <v>2467</v>
      </c>
      <c r="I45" s="17"/>
      <c r="J45" s="17"/>
      <c r="K45" s="17"/>
      <c r="L45" s="17"/>
      <c r="M45" s="17"/>
      <c r="N45" s="17"/>
    </row>
    <row r="46" spans="1:14" s="14" customFormat="1" ht="18" customHeight="1" x14ac:dyDescent="0.25">
      <c r="A46" s="168" t="s">
        <v>56</v>
      </c>
      <c r="B46" s="27" t="s">
        <v>57</v>
      </c>
      <c r="C46" s="9" t="s">
        <v>11</v>
      </c>
      <c r="D46" s="5">
        <v>2018</v>
      </c>
      <c r="E46" s="5">
        <v>1223</v>
      </c>
      <c r="F46" s="88">
        <v>219</v>
      </c>
      <c r="I46" s="17"/>
      <c r="J46" s="17"/>
      <c r="K46" s="17"/>
      <c r="L46" s="17"/>
      <c r="M46" s="17"/>
      <c r="N46" s="17"/>
    </row>
    <row r="47" spans="1:14" s="14" customFormat="1" ht="18" customHeight="1" thickBot="1" x14ac:dyDescent="0.3">
      <c r="A47" s="161"/>
      <c r="B47" s="89" t="s">
        <v>8</v>
      </c>
      <c r="C47" s="20"/>
      <c r="D47" s="92"/>
      <c r="E47" s="92"/>
      <c r="F47" s="90">
        <f>SUM(F46)</f>
        <v>219</v>
      </c>
      <c r="I47" s="17"/>
      <c r="J47" s="17"/>
      <c r="K47" s="17"/>
      <c r="L47" s="17"/>
      <c r="M47" s="17"/>
      <c r="N47" s="17"/>
    </row>
    <row r="48" spans="1:14" s="14" customFormat="1" ht="18" customHeight="1" x14ac:dyDescent="0.25">
      <c r="A48" s="162" t="s">
        <v>30</v>
      </c>
      <c r="B48" s="27" t="s">
        <v>59</v>
      </c>
      <c r="C48" s="9" t="s">
        <v>11</v>
      </c>
      <c r="D48" s="5">
        <v>2018</v>
      </c>
      <c r="E48" s="5">
        <v>1222</v>
      </c>
      <c r="F48" s="88">
        <v>2218</v>
      </c>
      <c r="I48" s="17"/>
      <c r="J48" s="17"/>
      <c r="K48" s="17"/>
      <c r="L48" s="17"/>
      <c r="M48" s="17"/>
      <c r="N48" s="17"/>
    </row>
    <row r="49" spans="1:14" s="14" customFormat="1" ht="18" customHeight="1" x14ac:dyDescent="0.25">
      <c r="A49" s="163"/>
      <c r="B49" s="28" t="s">
        <v>59</v>
      </c>
      <c r="C49" s="13" t="s">
        <v>11</v>
      </c>
      <c r="D49" s="6">
        <v>2018</v>
      </c>
      <c r="E49" s="6">
        <v>1223</v>
      </c>
      <c r="F49" s="86">
        <v>2249</v>
      </c>
      <c r="I49" s="17"/>
      <c r="J49" s="17"/>
      <c r="K49" s="17"/>
      <c r="L49" s="17"/>
      <c r="M49" s="17"/>
      <c r="N49" s="17"/>
    </row>
    <row r="50" spans="1:14" s="14" customFormat="1" ht="18" customHeight="1" x14ac:dyDescent="0.25">
      <c r="A50" s="163"/>
      <c r="B50" s="28" t="s">
        <v>66</v>
      </c>
      <c r="C50" s="13" t="s">
        <v>11</v>
      </c>
      <c r="D50" s="6">
        <v>2018</v>
      </c>
      <c r="E50" s="6">
        <v>1222</v>
      </c>
      <c r="F50" s="86">
        <v>2448</v>
      </c>
      <c r="I50" s="17"/>
      <c r="J50" s="17"/>
      <c r="K50" s="17"/>
      <c r="L50" s="17"/>
      <c r="M50" s="17"/>
      <c r="N50" s="17"/>
    </row>
    <row r="51" spans="1:14" s="14" customFormat="1" ht="18" customHeight="1" x14ac:dyDescent="0.25">
      <c r="A51" s="163"/>
      <c r="B51" s="28" t="s">
        <v>66</v>
      </c>
      <c r="C51" s="13" t="s">
        <v>11</v>
      </c>
      <c r="D51" s="6">
        <v>2018</v>
      </c>
      <c r="E51" s="6">
        <v>1223</v>
      </c>
      <c r="F51" s="86">
        <v>1056</v>
      </c>
      <c r="I51" s="17"/>
      <c r="J51" s="17"/>
      <c r="K51" s="17"/>
      <c r="L51" s="17"/>
      <c r="M51" s="17"/>
      <c r="N51" s="17"/>
    </row>
    <row r="52" spans="1:14" s="14" customFormat="1" ht="18" customHeight="1" x14ac:dyDescent="0.25">
      <c r="A52" s="163"/>
      <c r="B52" s="28" t="s">
        <v>60</v>
      </c>
      <c r="C52" s="13" t="s">
        <v>11</v>
      </c>
      <c r="D52" s="6">
        <v>2018</v>
      </c>
      <c r="E52" s="6">
        <v>1223</v>
      </c>
      <c r="F52" s="86">
        <v>1376</v>
      </c>
      <c r="I52" s="17"/>
      <c r="J52" s="17"/>
      <c r="K52" s="17"/>
      <c r="L52" s="17"/>
      <c r="M52" s="17"/>
      <c r="N52" s="17"/>
    </row>
    <row r="53" spans="1:14" s="14" customFormat="1" ht="18" customHeight="1" x14ac:dyDescent="0.25">
      <c r="A53" s="163"/>
      <c r="B53" s="28" t="s">
        <v>63</v>
      </c>
      <c r="C53" s="13" t="s">
        <v>11</v>
      </c>
      <c r="D53" s="6">
        <v>2018</v>
      </c>
      <c r="E53" s="6">
        <v>1223</v>
      </c>
      <c r="F53" s="86">
        <v>2365</v>
      </c>
      <c r="I53" s="17"/>
      <c r="J53" s="17"/>
      <c r="K53" s="17"/>
      <c r="L53" s="17"/>
      <c r="M53" s="17"/>
      <c r="N53" s="17"/>
    </row>
    <row r="54" spans="1:14" s="14" customFormat="1" ht="18" customHeight="1" x14ac:dyDescent="0.25">
      <c r="A54" s="163"/>
      <c r="B54" s="28" t="s">
        <v>61</v>
      </c>
      <c r="C54" s="13" t="s">
        <v>11</v>
      </c>
      <c r="D54" s="6">
        <v>2018</v>
      </c>
      <c r="E54" s="6">
        <v>1223</v>
      </c>
      <c r="F54" s="86">
        <v>2077</v>
      </c>
      <c r="I54" s="17"/>
      <c r="J54" s="17"/>
      <c r="K54" s="17"/>
      <c r="L54" s="17"/>
      <c r="M54" s="17"/>
      <c r="N54" s="17"/>
    </row>
    <row r="55" spans="1:14" s="14" customFormat="1" ht="18" customHeight="1" x14ac:dyDescent="0.25">
      <c r="A55" s="163"/>
      <c r="B55" s="28" t="s">
        <v>70</v>
      </c>
      <c r="C55" s="13" t="s">
        <v>11</v>
      </c>
      <c r="D55" s="6">
        <v>2018</v>
      </c>
      <c r="E55" s="6">
        <v>1223</v>
      </c>
      <c r="F55" s="86">
        <v>999</v>
      </c>
      <c r="I55" s="17"/>
      <c r="J55" s="17"/>
      <c r="K55" s="17"/>
      <c r="L55" s="17"/>
      <c r="M55" s="17"/>
      <c r="N55" s="17"/>
    </row>
    <row r="56" spans="1:14" s="14" customFormat="1" ht="18" customHeight="1" x14ac:dyDescent="0.25">
      <c r="A56" s="163"/>
      <c r="B56" s="28" t="s">
        <v>64</v>
      </c>
      <c r="C56" s="13" t="s">
        <v>11</v>
      </c>
      <c r="D56" s="6">
        <v>2018</v>
      </c>
      <c r="E56" s="6">
        <v>1223</v>
      </c>
      <c r="F56" s="86">
        <v>2779</v>
      </c>
      <c r="I56" s="17"/>
      <c r="J56" s="17"/>
      <c r="K56" s="17"/>
      <c r="L56" s="17"/>
      <c r="M56" s="17"/>
      <c r="N56" s="17"/>
    </row>
    <row r="57" spans="1:14" s="14" customFormat="1" ht="18" customHeight="1" x14ac:dyDescent="0.25">
      <c r="A57" s="163"/>
      <c r="B57" s="28" t="s">
        <v>62</v>
      </c>
      <c r="C57" s="13" t="s">
        <v>11</v>
      </c>
      <c r="D57" s="6">
        <v>2018</v>
      </c>
      <c r="E57" s="6">
        <v>1223</v>
      </c>
      <c r="F57" s="86">
        <v>2079</v>
      </c>
      <c r="I57" s="17"/>
      <c r="J57" s="17"/>
      <c r="K57" s="17"/>
      <c r="L57" s="17"/>
      <c r="M57" s="17"/>
      <c r="N57" s="17"/>
    </row>
    <row r="58" spans="1:14" s="14" customFormat="1" ht="18" customHeight="1" x14ac:dyDescent="0.25">
      <c r="A58" s="163"/>
      <c r="B58" s="28" t="s">
        <v>65</v>
      </c>
      <c r="C58" s="13" t="s">
        <v>11</v>
      </c>
      <c r="D58" s="6">
        <v>2018</v>
      </c>
      <c r="E58" s="6">
        <v>1223</v>
      </c>
      <c r="F58" s="86">
        <v>544</v>
      </c>
      <c r="I58" s="17"/>
      <c r="J58" s="17"/>
      <c r="K58" s="17"/>
      <c r="L58" s="17"/>
      <c r="M58" s="17"/>
      <c r="N58" s="17"/>
    </row>
    <row r="59" spans="1:14" s="14" customFormat="1" ht="18" customHeight="1" x14ac:dyDescent="0.25">
      <c r="A59" s="163"/>
      <c r="B59" s="28" t="s">
        <v>67</v>
      </c>
      <c r="C59" s="19" t="s">
        <v>11</v>
      </c>
      <c r="D59" s="6">
        <v>2018</v>
      </c>
      <c r="E59" s="6">
        <v>1213</v>
      </c>
      <c r="F59" s="86">
        <v>1647</v>
      </c>
      <c r="I59" s="17"/>
      <c r="J59" s="17"/>
      <c r="K59" s="17"/>
      <c r="L59" s="17"/>
      <c r="M59" s="17"/>
      <c r="N59" s="17"/>
    </row>
    <row r="60" spans="1:14" s="14" customFormat="1" ht="18" customHeight="1" thickBot="1" x14ac:dyDescent="0.3">
      <c r="A60" s="164"/>
      <c r="B60" s="89" t="s">
        <v>8</v>
      </c>
      <c r="C60" s="20"/>
      <c r="D60" s="92"/>
      <c r="E60" s="92"/>
      <c r="F60" s="90">
        <f>SUM(F48:F59)</f>
        <v>21837</v>
      </c>
      <c r="I60" s="17"/>
      <c r="J60" s="17"/>
      <c r="K60" s="17"/>
      <c r="L60" s="17"/>
      <c r="M60" s="17"/>
      <c r="N60" s="17"/>
    </row>
    <row r="61" spans="1:14" s="14" customFormat="1" ht="18.75" customHeight="1" x14ac:dyDescent="0.25">
      <c r="A61" s="169" t="s">
        <v>31</v>
      </c>
      <c r="B61" s="26" t="s">
        <v>32</v>
      </c>
      <c r="C61" s="93" t="s">
        <v>11</v>
      </c>
      <c r="D61" s="5">
        <v>2018</v>
      </c>
      <c r="E61" s="5">
        <v>1213</v>
      </c>
      <c r="F61" s="94">
        <v>9961</v>
      </c>
    </row>
    <row r="62" spans="1:14" s="14" customFormat="1" ht="17.25" thickBot="1" x14ac:dyDescent="0.3">
      <c r="A62" s="170"/>
      <c r="B62" s="171" t="s">
        <v>8</v>
      </c>
      <c r="C62" s="172"/>
      <c r="D62" s="7"/>
      <c r="E62" s="7"/>
      <c r="F62" s="95">
        <f>SUM(F61:F61)</f>
        <v>9961</v>
      </c>
    </row>
    <row r="63" spans="1:14" s="14" customFormat="1" ht="17.25" thickBot="1" x14ac:dyDescent="0.3">
      <c r="A63" s="165" t="s">
        <v>87</v>
      </c>
      <c r="B63" s="166"/>
      <c r="C63" s="167"/>
      <c r="D63" s="15"/>
      <c r="E63" s="15"/>
      <c r="F63" s="18">
        <f>F10+F18+F30+F32+F34+F37+F45+F47+F60+F62+F42</f>
        <v>192993.4</v>
      </c>
    </row>
  </sheetData>
  <mergeCells count="14">
    <mergeCell ref="A2:F2"/>
    <mergeCell ref="A43:A45"/>
    <mergeCell ref="A48:A60"/>
    <mergeCell ref="A63:C63"/>
    <mergeCell ref="A46:A47"/>
    <mergeCell ref="A33:A34"/>
    <mergeCell ref="A4:A10"/>
    <mergeCell ref="A11:A18"/>
    <mergeCell ref="A19:A30"/>
    <mergeCell ref="A31:A32"/>
    <mergeCell ref="A35:A37"/>
    <mergeCell ref="A61:A62"/>
    <mergeCell ref="B62:C62"/>
    <mergeCell ref="A38:A42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EK-1A İNDİRİMLİ</vt:lpstr>
      <vt:lpstr>EK-1B SATIŞA AÇILAN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2019-01-31T12:29:12Z</dcterms:modified>
</cp:coreProperties>
</file>